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6" i="2"/>
  <c r="J40"/>
  <c r="L6"/>
  <c r="L28"/>
  <c r="L29"/>
  <c r="L25"/>
  <c r="L24"/>
  <c r="L23"/>
  <c r="L22"/>
  <c r="L21"/>
  <c r="L20"/>
  <c r="L19"/>
  <c r="L18"/>
  <c r="L17"/>
  <c r="L16"/>
  <c r="L15"/>
  <c r="L10"/>
  <c r="L36"/>
  <c r="L30"/>
  <c r="L26"/>
  <c r="L14"/>
  <c r="L13"/>
  <c r="L12"/>
  <c r="L11"/>
  <c r="L9"/>
  <c r="H37"/>
  <c r="H27" s="1"/>
  <c r="L7"/>
  <c r="F37"/>
  <c r="F27" s="1"/>
  <c r="J37" l="1"/>
  <c r="J27" s="1"/>
  <c r="L27" s="1"/>
  <c r="L35"/>
  <c r="L37" s="1"/>
  <c r="J32"/>
  <c r="L32"/>
  <c r="H32"/>
  <c r="D37"/>
  <c r="F32"/>
  <c r="D32"/>
</calcChain>
</file>

<file path=xl/sharedStrings.xml><?xml version="1.0" encoding="utf-8"?>
<sst xmlns="http://schemas.openxmlformats.org/spreadsheetml/2006/main" count="30" uniqueCount="30">
  <si>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</si>
  <si>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</si>
  <si>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</si>
  <si>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</si>
  <si>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</si>
  <si>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</si>
  <si>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</si>
  <si>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</si>
  <si>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</si>
  <si>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</si>
  <si>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</si>
  <si>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</si>
  <si>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</si>
  <si>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</si>
  <si>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</si>
  <si>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</si>
  <si>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</si>
  <si>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</si>
  <si>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</si>
  <si>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</si>
  <si>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</si>
  <si>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</si>
  <si>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</si>
  <si>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</si>
  <si>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</si>
  <si>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</si>
  <si>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</si>
  <si>
    <t>Swim &amp; Dive (co-ed)</t>
  </si>
  <si>
    <t>Cross Country (co-ed)</t>
  </si>
  <si>
    <t>Crew (co-ed)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</si>
</sst>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Month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BR142">
            <v>110486.37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6337"/>
  <sheetViews>
    <sheetView tabSelected="1" workbookViewId="0">
      <selection activeCell="J8" sqref="J8"/>
    </sheetView>
  </sheetViews>
  <sheetFormatPr defaultRowHeight="15"/>
  <cols>
    <col min="1" max="1" width="4.140625" customWidth="1"/>
    <col min="2" max="2" width="24" style="3" bestFit="1" customWidth="1"/>
    <col min="3" max="3" width="2.42578125" customWidth="1"/>
    <col min="4" max="4" width="12.7109375" customWidth="1"/>
    <col min="5" max="5" width="2.140625" customWidth="1"/>
    <col min="6" max="6" width="12.7109375" customWidth="1"/>
    <col min="7" max="7" width="2.28515625" customWidth="1"/>
    <col min="8" max="8" width="12.7109375" bestFit="1" customWidth="1"/>
    <col min="9" max="9" width="2.28515625" customWidth="1"/>
    <col min="10" max="10" width="12.7109375" bestFit="1" customWidth="1"/>
    <col min="11" max="11" width="2.28515625" customWidth="1"/>
    <col min="12" max="12" width="13.5703125" bestFit="1" customWidth="1"/>
    <col min="13" max="13" width="11.5703125" bestFit="1" customWidth="1"/>
  </cols>
  <sheetData>
    <row r="1" spans="2:16" ht="21"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N1" s="12"/>
      <c r="O1" s="4"/>
      <c r="P1" s="12"/>
    </row>
    <row r="2" spans="2:16" ht="20.25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6">
      <c r="B3" s="1"/>
    </row>
    <row r="4" spans="2:16" ht="15.75">
      <c r="B4" s="6"/>
      <c r="C4" s="7"/>
      <c r="D4" s="7">
        <v>42582</v>
      </c>
      <c r="E4" s="7"/>
      <c r="F4" s="7">
        <v>42613</v>
      </c>
      <c r="G4" s="7"/>
      <c r="H4" s="7">
        <v>42643</v>
      </c>
      <c r="I4" s="7"/>
      <c r="J4" s="7">
        <v>42674</v>
      </c>
      <c r="K4" s="7"/>
      <c r="L4" s="13" t="s">
        <v>23</v>
      </c>
    </row>
    <row r="5" spans="2:16" ht="15.75">
      <c r="B5" s="6"/>
    </row>
    <row r="6" spans="2:16" ht="15.75">
      <c r="B6" s="9" t="s">
        <v>20</v>
      </c>
      <c r="C6" s="12"/>
      <c r="D6" s="12">
        <v>26286.879999999997</v>
      </c>
      <c r="E6" s="12"/>
      <c r="F6" s="12">
        <v>26024.879999999997</v>
      </c>
      <c r="G6" s="12"/>
      <c r="H6" s="12">
        <v>43056.03</v>
      </c>
      <c r="I6" s="12"/>
      <c r="J6" s="12">
        <f>35405.74+1066.1</f>
        <v>36471.839999999997</v>
      </c>
      <c r="K6" s="12"/>
      <c r="L6" s="12">
        <f>J6-H6</f>
        <v>-6584.1900000000023</v>
      </c>
    </row>
    <row r="7" spans="2:16" ht="15.75" hidden="1">
      <c r="B7" s="9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>
        <f>F7-D7</f>
        <v>0</v>
      </c>
    </row>
    <row r="8" spans="2:16" ht="15.75">
      <c r="B8" s="10"/>
    </row>
    <row r="9" spans="2:16" ht="15.75">
      <c r="B9" s="9" t="s">
        <v>0</v>
      </c>
      <c r="C9" s="4"/>
      <c r="D9" s="4">
        <v>9799.31</v>
      </c>
      <c r="E9" s="4"/>
      <c r="F9" s="4">
        <v>9799.31</v>
      </c>
      <c r="G9" s="4"/>
      <c r="H9" s="4">
        <v>9949.31</v>
      </c>
      <c r="I9" s="4"/>
      <c r="J9" s="4">
        <v>7224.31</v>
      </c>
      <c r="K9" s="4"/>
      <c r="L9" s="12">
        <f t="shared" ref="L9:L30" si="0">J9-H9</f>
        <v>-2724.9999999999991</v>
      </c>
    </row>
    <row r="10" spans="2:16" ht="15.75">
      <c r="B10" s="9" t="s">
        <v>1</v>
      </c>
      <c r="C10" s="4"/>
      <c r="D10" s="4">
        <v>7152.21</v>
      </c>
      <c r="E10" s="4"/>
      <c r="F10" s="4">
        <v>7152.21</v>
      </c>
      <c r="G10" s="4"/>
      <c r="H10" s="4">
        <v>7327.21</v>
      </c>
      <c r="I10" s="4"/>
      <c r="J10" s="4">
        <v>6962.21</v>
      </c>
      <c r="K10" s="4"/>
      <c r="L10" s="12">
        <f t="shared" si="0"/>
        <v>-365</v>
      </c>
    </row>
    <row r="11" spans="2:16" ht="15.75">
      <c r="B11" s="9" t="s">
        <v>2</v>
      </c>
      <c r="C11" s="4"/>
      <c r="D11" s="4">
        <v>2580.5700000000002</v>
      </c>
      <c r="E11" s="4"/>
      <c r="F11" s="4">
        <v>8775.57</v>
      </c>
      <c r="G11" s="4"/>
      <c r="H11" s="4">
        <v>14291.07</v>
      </c>
      <c r="I11" s="4"/>
      <c r="J11" s="4">
        <v>10854.99</v>
      </c>
      <c r="K11" s="4"/>
      <c r="L11" s="12">
        <f t="shared" si="0"/>
        <v>-3436.08</v>
      </c>
    </row>
    <row r="12" spans="2:16" ht="15.75">
      <c r="B12" s="9" t="s">
        <v>3</v>
      </c>
      <c r="C12" s="4"/>
      <c r="D12" s="4">
        <v>209.64</v>
      </c>
      <c r="E12" s="4"/>
      <c r="F12" s="4">
        <v>209.64</v>
      </c>
      <c r="G12" s="4"/>
      <c r="H12" s="4">
        <v>209.64</v>
      </c>
      <c r="I12" s="4"/>
      <c r="J12" s="4">
        <v>222.14</v>
      </c>
      <c r="K12" s="4"/>
      <c r="L12" s="12">
        <f t="shared" si="0"/>
        <v>12.5</v>
      </c>
    </row>
    <row r="13" spans="2:16" ht="15.75">
      <c r="B13" s="9" t="s">
        <v>4</v>
      </c>
      <c r="C13" s="4"/>
      <c r="D13" s="4">
        <v>137.69999999999999</v>
      </c>
      <c r="E13" s="4"/>
      <c r="F13" s="4">
        <v>137.69999999999999</v>
      </c>
      <c r="G13" s="4"/>
      <c r="H13" s="4">
        <v>137.69999999999999</v>
      </c>
      <c r="I13" s="4"/>
      <c r="J13" s="4">
        <v>150.19999999999999</v>
      </c>
      <c r="K13" s="4"/>
      <c r="L13" s="12">
        <f t="shared" si="0"/>
        <v>12.5</v>
      </c>
    </row>
    <row r="14" spans="2:16" ht="15.75">
      <c r="B14" s="9" t="s">
        <v>5</v>
      </c>
      <c r="C14" s="4"/>
      <c r="D14" s="4">
        <v>877.04</v>
      </c>
      <c r="E14" s="4"/>
      <c r="F14" s="4">
        <v>877.04</v>
      </c>
      <c r="G14" s="4"/>
      <c r="H14" s="4">
        <v>877.04</v>
      </c>
      <c r="I14" s="4"/>
      <c r="J14" s="4">
        <v>939.54</v>
      </c>
      <c r="K14" s="4"/>
      <c r="L14" s="12">
        <f t="shared" si="0"/>
        <v>62.5</v>
      </c>
    </row>
    <row r="15" spans="2:16" ht="15.75">
      <c r="B15" s="9" t="s">
        <v>6</v>
      </c>
      <c r="C15" s="4"/>
      <c r="D15" s="4">
        <v>105.85</v>
      </c>
      <c r="E15" s="4"/>
      <c r="F15" s="4">
        <v>105.85</v>
      </c>
      <c r="G15" s="4"/>
      <c r="H15" s="4">
        <v>205.85</v>
      </c>
      <c r="I15" s="4"/>
      <c r="J15" s="4">
        <v>243.35</v>
      </c>
      <c r="K15" s="4"/>
      <c r="L15" s="12">
        <f t="shared" si="0"/>
        <v>37.5</v>
      </c>
    </row>
    <row r="16" spans="2:16" ht="15.75">
      <c r="B16" s="9" t="s">
        <v>7</v>
      </c>
      <c r="C16" s="4"/>
      <c r="D16" s="4">
        <v>486.05</v>
      </c>
      <c r="E16" s="4"/>
      <c r="F16" s="4">
        <v>486.05</v>
      </c>
      <c r="G16" s="4"/>
      <c r="H16" s="4">
        <v>498.55</v>
      </c>
      <c r="I16" s="4"/>
      <c r="J16" s="4">
        <v>498.55</v>
      </c>
      <c r="K16" s="4"/>
      <c r="L16" s="12">
        <f t="shared" si="0"/>
        <v>0</v>
      </c>
    </row>
    <row r="17" spans="2:12" ht="15.75">
      <c r="B17" s="9" t="s">
        <v>8</v>
      </c>
      <c r="C17" s="4"/>
      <c r="D17" s="4">
        <v>1518.11</v>
      </c>
      <c r="E17" s="4"/>
      <c r="F17" s="4">
        <v>1518.11</v>
      </c>
      <c r="G17" s="4"/>
      <c r="H17" s="4">
        <v>1518.11</v>
      </c>
      <c r="I17" s="4"/>
      <c r="J17" s="4">
        <v>1518.11</v>
      </c>
      <c r="K17" s="4"/>
      <c r="L17" s="12">
        <f t="shared" si="0"/>
        <v>0</v>
      </c>
    </row>
    <row r="18" spans="2:12" ht="15.75">
      <c r="B18" s="9" t="s">
        <v>9</v>
      </c>
      <c r="C18" s="4"/>
      <c r="D18" s="4">
        <v>8600.32</v>
      </c>
      <c r="E18" s="4"/>
      <c r="F18" s="4">
        <v>8600.32</v>
      </c>
      <c r="G18" s="4"/>
      <c r="H18" s="4">
        <v>7825.32</v>
      </c>
      <c r="I18" s="4"/>
      <c r="J18" s="4">
        <v>7081.79</v>
      </c>
      <c r="K18" s="4"/>
      <c r="L18" s="12">
        <f t="shared" si="0"/>
        <v>-743.52999999999975</v>
      </c>
    </row>
    <row r="19" spans="2:12" ht="15.75">
      <c r="B19" s="9" t="s">
        <v>10</v>
      </c>
      <c r="C19" s="4"/>
      <c r="D19" s="4">
        <v>371.75</v>
      </c>
      <c r="E19" s="4"/>
      <c r="F19" s="4">
        <v>371.75</v>
      </c>
      <c r="G19" s="4"/>
      <c r="H19" s="4">
        <v>371.75</v>
      </c>
      <c r="I19" s="4"/>
      <c r="J19" s="4">
        <v>371.75</v>
      </c>
      <c r="K19" s="4"/>
      <c r="L19" s="12">
        <f t="shared" si="0"/>
        <v>0</v>
      </c>
    </row>
    <row r="20" spans="2:12" ht="15.75">
      <c r="B20" s="9" t="s">
        <v>11</v>
      </c>
      <c r="C20" s="4"/>
      <c r="D20" s="4">
        <v>5232.3900000000003</v>
      </c>
      <c r="E20" s="4"/>
      <c r="F20" s="4">
        <v>4737.3900000000003</v>
      </c>
      <c r="G20" s="4"/>
      <c r="H20" s="4">
        <v>6348.98</v>
      </c>
      <c r="I20" s="4"/>
      <c r="J20" s="4">
        <v>6392.47</v>
      </c>
      <c r="K20" s="4"/>
      <c r="L20" s="12">
        <f t="shared" si="0"/>
        <v>43.490000000000691</v>
      </c>
    </row>
    <row r="21" spans="2:12" ht="15.75">
      <c r="B21" s="9" t="s">
        <v>12</v>
      </c>
      <c r="C21" s="4"/>
      <c r="D21" s="4">
        <v>252.32</v>
      </c>
      <c r="E21" s="4"/>
      <c r="F21" s="4">
        <v>252.32</v>
      </c>
      <c r="G21" s="4"/>
      <c r="H21" s="4">
        <v>252.32</v>
      </c>
      <c r="I21" s="4"/>
      <c r="J21" s="4">
        <v>339.82</v>
      </c>
      <c r="K21" s="4"/>
      <c r="L21" s="12">
        <f t="shared" si="0"/>
        <v>87.5</v>
      </c>
    </row>
    <row r="22" spans="2:12" ht="15.75">
      <c r="B22" s="9" t="s">
        <v>13</v>
      </c>
      <c r="C22" s="4"/>
      <c r="D22" s="4">
        <v>1215.55</v>
      </c>
      <c r="E22" s="4"/>
      <c r="F22" s="4">
        <v>1215.55</v>
      </c>
      <c r="G22" s="4"/>
      <c r="H22" s="4">
        <v>1253.05</v>
      </c>
      <c r="I22" s="4"/>
      <c r="J22" s="4">
        <v>1290.55</v>
      </c>
      <c r="K22" s="4"/>
      <c r="L22" s="12">
        <f t="shared" si="0"/>
        <v>37.5</v>
      </c>
    </row>
    <row r="23" spans="2:12" ht="15.75">
      <c r="B23" s="14" t="s">
        <v>14</v>
      </c>
      <c r="C23" s="4"/>
      <c r="D23" s="4">
        <v>869.18</v>
      </c>
      <c r="E23" s="4"/>
      <c r="F23" s="4">
        <v>869.18</v>
      </c>
      <c r="G23" s="4"/>
      <c r="H23" s="4">
        <v>944.18</v>
      </c>
      <c r="I23" s="4"/>
      <c r="J23" s="4">
        <v>1051.68</v>
      </c>
      <c r="K23" s="4"/>
      <c r="L23" s="12">
        <f t="shared" si="0"/>
        <v>107.50000000000011</v>
      </c>
    </row>
    <row r="24" spans="2:12" ht="15.75">
      <c r="B24" s="9" t="s">
        <v>15</v>
      </c>
      <c r="C24" s="4"/>
      <c r="D24" s="4">
        <v>583.79999999999995</v>
      </c>
      <c r="E24" s="4"/>
      <c r="F24" s="4">
        <v>583.79999999999995</v>
      </c>
      <c r="G24" s="4"/>
      <c r="H24" s="4">
        <v>583.79999999999995</v>
      </c>
      <c r="I24" s="4"/>
      <c r="J24" s="4">
        <v>608.79999999999995</v>
      </c>
      <c r="K24" s="4"/>
      <c r="L24" s="12">
        <f t="shared" si="0"/>
        <v>25</v>
      </c>
    </row>
    <row r="25" spans="2:12" ht="15.75">
      <c r="B25" s="9" t="s">
        <v>16</v>
      </c>
      <c r="C25" s="4"/>
      <c r="D25" s="4">
        <v>471.47</v>
      </c>
      <c r="E25" s="4"/>
      <c r="F25" s="4">
        <v>471.47</v>
      </c>
      <c r="G25" s="4"/>
      <c r="H25" s="4">
        <v>471.47</v>
      </c>
      <c r="I25" s="4"/>
      <c r="J25" s="4">
        <v>471.47</v>
      </c>
      <c r="K25" s="4"/>
      <c r="L25" s="12">
        <f t="shared" si="0"/>
        <v>0</v>
      </c>
    </row>
    <row r="26" spans="2:12" ht="15.75">
      <c r="B26" s="9" t="s">
        <v>17</v>
      </c>
      <c r="C26" s="4"/>
      <c r="D26" s="4">
        <v>1291.49</v>
      </c>
      <c r="E26" s="4"/>
      <c r="F26" s="4">
        <v>1291.49</v>
      </c>
      <c r="G26" s="4"/>
      <c r="H26" s="4">
        <v>1306.49</v>
      </c>
      <c r="I26" s="4"/>
      <c r="J26" s="4">
        <v>1204.31</v>
      </c>
      <c r="K26" s="4"/>
      <c r="L26" s="12">
        <f t="shared" si="0"/>
        <v>-102.18000000000006</v>
      </c>
    </row>
    <row r="27" spans="2:12" ht="15.75">
      <c r="B27" s="9" t="s">
        <v>29</v>
      </c>
      <c r="C27" s="4"/>
      <c r="D27" s="4">
        <v>10039.11</v>
      </c>
      <c r="E27" s="4"/>
      <c r="F27" s="4">
        <f>F37</f>
        <v>10039.11</v>
      </c>
      <c r="G27" s="4"/>
      <c r="H27" s="4">
        <f>H37</f>
        <v>26048.880000000001</v>
      </c>
      <c r="I27" s="4"/>
      <c r="J27" s="4">
        <f>J37</f>
        <v>22365.87</v>
      </c>
      <c r="K27" s="4"/>
      <c r="L27" s="12">
        <f t="shared" si="0"/>
        <v>-3683.010000000002</v>
      </c>
    </row>
    <row r="28" spans="2:12" ht="15.75">
      <c r="B28" s="9" t="s">
        <v>28</v>
      </c>
      <c r="C28" s="4"/>
      <c r="D28" s="4">
        <v>77.67</v>
      </c>
      <c r="E28" s="4"/>
      <c r="F28" s="4">
        <v>77.67</v>
      </c>
      <c r="G28" s="4"/>
      <c r="H28" s="4">
        <v>102.67</v>
      </c>
      <c r="I28" s="4"/>
      <c r="J28" s="4">
        <v>251.23000000000002</v>
      </c>
      <c r="K28" s="4"/>
      <c r="L28" s="12">
        <f t="shared" si="0"/>
        <v>148.56</v>
      </c>
    </row>
    <row r="29" spans="2:12" ht="15.75">
      <c r="B29" s="9" t="s">
        <v>27</v>
      </c>
      <c r="C29" s="4"/>
      <c r="D29" s="4">
        <v>2853.27</v>
      </c>
      <c r="E29" s="4"/>
      <c r="F29" s="4">
        <v>2753.27</v>
      </c>
      <c r="G29" s="4"/>
      <c r="H29" s="4">
        <v>2828.27</v>
      </c>
      <c r="I29" s="4"/>
      <c r="J29" s="4">
        <v>2853.27</v>
      </c>
      <c r="K29" s="4"/>
      <c r="L29" s="12">
        <f t="shared" si="0"/>
        <v>25</v>
      </c>
    </row>
    <row r="30" spans="2:12" ht="15.75">
      <c r="B30" s="9" t="s">
        <v>18</v>
      </c>
      <c r="C30" s="4"/>
      <c r="D30" s="4">
        <v>2046.7199999999998</v>
      </c>
      <c r="E30" s="4"/>
      <c r="F30" s="4">
        <v>2046.7199999999998</v>
      </c>
      <c r="G30" s="4"/>
      <c r="H30" s="4">
        <v>2084.2199999999998</v>
      </c>
      <c r="I30" s="4"/>
      <c r="J30" s="4">
        <v>2184.2199999999998</v>
      </c>
      <c r="K30" s="4"/>
      <c r="L30" s="12">
        <f t="shared" si="0"/>
        <v>100</v>
      </c>
    </row>
    <row r="31" spans="2:12" ht="15.75">
      <c r="B31" s="10"/>
    </row>
    <row r="32" spans="2:12" ht="15.75">
      <c r="B32" s="9" t="s">
        <v>19</v>
      </c>
      <c r="C32" s="8"/>
      <c r="D32" s="8">
        <f>SUM(D6:D30)</f>
        <v>83058.400000000009</v>
      </c>
      <c r="E32" s="8"/>
      <c r="F32" s="8">
        <f>SUM(F6:F30)</f>
        <v>88396.400000000009</v>
      </c>
      <c r="G32" s="8"/>
      <c r="H32" s="8">
        <f>SUM(H6:H30)</f>
        <v>128491.91</v>
      </c>
      <c r="I32" s="8"/>
      <c r="J32" s="8">
        <f>SUM(J6:J30)</f>
        <v>111552.46999999999</v>
      </c>
      <c r="K32" s="8"/>
      <c r="L32" s="8">
        <f>SUM(L6:L30)</f>
        <v>-16939.440000000002</v>
      </c>
    </row>
    <row r="33" spans="2:13" ht="15.75">
      <c r="B33" s="11"/>
    </row>
    <row r="34" spans="2:13">
      <c r="B34" s="5"/>
      <c r="C34" s="12"/>
      <c r="D34" s="12"/>
      <c r="E34" s="12"/>
      <c r="F34" s="12"/>
      <c r="G34" s="12"/>
      <c r="H34" s="12"/>
      <c r="I34" s="12"/>
      <c r="J34" s="12"/>
      <c r="K34" s="12"/>
    </row>
    <row r="35" spans="2:13">
      <c r="B35" s="5" t="s">
        <v>24</v>
      </c>
      <c r="C35" s="12"/>
      <c r="D35" s="12">
        <v>5456.36</v>
      </c>
      <c r="E35" s="12"/>
      <c r="F35" s="12">
        <v>5456.36</v>
      </c>
      <c r="G35" s="12"/>
      <c r="H35" s="12">
        <v>21466.13</v>
      </c>
      <c r="I35" s="12"/>
      <c r="J35" s="12">
        <v>17783.12</v>
      </c>
      <c r="K35" s="12"/>
      <c r="L35" s="12">
        <f t="shared" ref="L35:L36" si="1">J35-H35</f>
        <v>-3683.010000000002</v>
      </c>
    </row>
    <row r="36" spans="2:13">
      <c r="B36" s="5" t="s">
        <v>25</v>
      </c>
      <c r="C36" s="12"/>
      <c r="D36" s="12">
        <v>4582.75</v>
      </c>
      <c r="E36" s="12"/>
      <c r="F36" s="12">
        <v>4582.75</v>
      </c>
      <c r="G36" s="12"/>
      <c r="H36" s="12">
        <v>4582.75</v>
      </c>
      <c r="I36" s="12"/>
      <c r="J36" s="12">
        <v>4582.75</v>
      </c>
      <c r="K36" s="12"/>
      <c r="L36" s="12">
        <f t="shared" si="1"/>
        <v>0</v>
      </c>
    </row>
    <row r="37" spans="2:13">
      <c r="B37" s="5"/>
      <c r="D37" s="12">
        <f>D36+D35</f>
        <v>10039.11</v>
      </c>
      <c r="E37" s="12"/>
      <c r="F37" s="12">
        <f>F36+F35</f>
        <v>10039.11</v>
      </c>
      <c r="G37" s="12"/>
      <c r="H37" s="12">
        <f>H36+H35</f>
        <v>26048.880000000001</v>
      </c>
      <c r="I37" s="12"/>
      <c r="J37" s="12">
        <f>J36+J35</f>
        <v>22365.87</v>
      </c>
      <c r="K37" s="12"/>
      <c r="L37" s="12">
        <f>L36+L35</f>
        <v>-3683.010000000002</v>
      </c>
      <c r="M37" s="12"/>
    </row>
    <row r="38" spans="2:13">
      <c r="B38" s="5"/>
      <c r="C38" s="12"/>
      <c r="D38" s="12"/>
      <c r="E38" s="12"/>
      <c r="F38" s="12"/>
      <c r="G38" s="12"/>
      <c r="H38" s="12"/>
      <c r="I38" s="12"/>
      <c r="J38" s="12"/>
      <c r="K38" s="12"/>
      <c r="M38" s="12"/>
    </row>
    <row r="39" spans="2:13">
      <c r="B39" s="5"/>
    </row>
    <row r="40" spans="2:13">
      <c r="B40" s="5"/>
      <c r="D40" s="4"/>
      <c r="J40">
        <f>[1]Sheet1!$BR$142</f>
        <v>110486.37</v>
      </c>
    </row>
    <row r="41" spans="2:13">
      <c r="B41" s="2"/>
    </row>
    <row r="42" spans="2:13">
      <c r="B42" s="2"/>
      <c r="D42" s="12"/>
      <c r="F42" s="12"/>
    </row>
    <row r="43" spans="2:13">
      <c r="B43" s="2"/>
    </row>
    <row r="44" spans="2:13">
      <c r="B44" s="2"/>
    </row>
    <row r="45" spans="2:13">
      <c r="B45" s="2"/>
    </row>
    <row r="46" spans="2:13">
      <c r="B46" s="2"/>
    </row>
    <row r="47" spans="2:13">
      <c r="B47" s="2"/>
    </row>
    <row r="48" spans="2:13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</sheetData>
  <mergeCells count="2">
    <mergeCell ref="B1:L1"/>
    <mergeCell ref="B2:L2"/>
  </mergeCells>
  <printOptions gridLines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2016-10-09T23:23:11Z</cp:lastPrinted>
  <dcterms:created xsi:type="dcterms:W3CDTF">2014-08-22T00:56:20Z</dcterms:created>
  <dcterms:modified xsi:type="dcterms:W3CDTF">2016-11-12T13:35:19Z</dcterms:modified>
</cp:coreProperties>
</file>